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diva99\Work Folders\Styremøter\Styremøter 2023\Styremøte 27. april 2023\"/>
    </mc:Choice>
  </mc:AlternateContent>
  <xr:revisionPtr revIDLastSave="0" documentId="8_{EDE88D4F-9D69-447A-8CAB-E2FFFD2F60E3}" xr6:coauthVersionLast="47" xr6:coauthVersionMax="47" xr10:uidLastSave="{00000000-0000-0000-0000-000000000000}"/>
  <bookViews>
    <workbookView xWindow="-108" yWindow="-108" windowWidth="23256" windowHeight="12576"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5" l="1"/>
  <c r="E12" i="5"/>
  <c r="F12" i="5"/>
  <c r="D20" i="5"/>
  <c r="E20" i="5"/>
  <c r="F20" i="5"/>
  <c r="F28" i="5"/>
  <c r="D28" i="5"/>
  <c r="E28" i="5"/>
  <c r="E36" i="5"/>
  <c r="F36" i="5"/>
  <c r="D36" i="5"/>
  <c r="E44" i="5"/>
  <c r="F44" i="5"/>
  <c r="D44" i="5"/>
  <c r="D52" i="5"/>
  <c r="E52" i="5"/>
  <c r="F52" i="5"/>
  <c r="D60" i="5"/>
  <c r="E60" i="5"/>
  <c r="F60" i="5"/>
  <c r="D68" i="5"/>
  <c r="E68" i="5"/>
  <c r="F68" i="5"/>
  <c r="D125" i="5"/>
  <c r="E121" i="5"/>
  <c r="F121" i="5"/>
  <c r="D124" i="5"/>
  <c r="E124" i="5"/>
  <c r="F124" i="5"/>
  <c r="E125" i="5"/>
  <c r="F125" i="5"/>
  <c r="D126" i="5"/>
  <c r="F126" i="5"/>
  <c r="D134" i="5"/>
  <c r="E130" i="5"/>
  <c r="F130" i="5"/>
  <c r="D133" i="5"/>
  <c r="E133" i="5"/>
  <c r="F133" i="5"/>
  <c r="E134" i="5"/>
  <c r="F134" i="5"/>
  <c r="D135" i="5"/>
  <c r="E135" i="5"/>
  <c r="F135" i="5"/>
  <c r="D141" i="5"/>
  <c r="E141" i="5"/>
  <c r="F141" i="5"/>
  <c r="F144" i="5"/>
  <c r="D144" i="5"/>
  <c r="E144" i="5"/>
  <c r="E136" i="5" l="1"/>
  <c r="F136" i="5"/>
  <c r="E127" i="5"/>
  <c r="F127" i="5"/>
  <c r="E126" i="5"/>
  <c r="D130" i="5"/>
  <c r="D136" i="5" s="1"/>
  <c r="D121" i="5"/>
  <c r="D127" i="5" l="1"/>
</calcChain>
</file>

<file path=xl/sharedStrings.xml><?xml version="1.0" encoding="utf-8"?>
<sst xmlns="http://schemas.openxmlformats.org/spreadsheetml/2006/main" count="280" uniqueCount="106">
  <si>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</si>
  <si>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</si>
  <si>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</si>
  <si>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</si>
  <si>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</si>
  <si>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</si>
  <si>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</si>
  <si>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</si>
  <si>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</si>
  <si>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</si>
  <si>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</si>
  <si>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 xml:space="preserve">Sweden </t>
  </si>
  <si>
    <t>UK</t>
  </si>
  <si>
    <t>Finland</t>
  </si>
  <si>
    <t>Total retention rate</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</si>
  <si>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</si>
  <si>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</si>
  <si>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</si>
  <si>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</si>
  <si>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</si>
  <si>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</si>
  <si>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</si>
  <si>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</si>
  <si>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</si>
  <si>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</si>
  <si>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</si>
  <si>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</si>
  <si>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</si>
  <si>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</si>
  <si>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</si>
  <si>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</si>
  <si>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</si>
  <si>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</si>
  <si>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</si>
  <si>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</si>
  <si>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</si>
  <si>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</si>
  <si>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</si>
  <si>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</si>
  <si>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</si>
  <si>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</si>
  <si>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</si>
  <si>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Large losses, net of reinsurance</t>
  </si>
  <si>
    <t>This measure is used to provide information on claims which occur on a less frequent basis. This measure increases understanding of underlying performance. Large losses are defined as loss events net of reinsurance in excess of NOK 10 million.</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</si>
  <si>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</si>
  <si>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</si>
  <si>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</si>
  <si>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</si>
  <si>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</si>
  <si>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</si>
  <si>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Total gross premiums written</t>
  </si>
  <si>
    <t>Insurance revenue</t>
  </si>
  <si>
    <t>Total insurance revenue</t>
  </si>
  <si>
    <t>Insurance claims expenses</t>
  </si>
  <si>
    <t>Insurance operating expenses</t>
  </si>
  <si>
    <t>Net result from reinsurance contracts held</t>
  </si>
  <si>
    <t>Total run-off gains/losses, net of reinsurance</t>
  </si>
  <si>
    <t>Change in risk adjustment, net of reinsurance</t>
  </si>
  <si>
    <t>Total change in risk adjustment, net of reinsurance</t>
  </si>
  <si>
    <t>Discounting effect, net of reinsurance</t>
  </si>
  <si>
    <t>Total discounting effect, net of reinsurance</t>
  </si>
  <si>
    <t>Total loss ratio, gross</t>
  </si>
  <si>
    <t>Total net reinsurance ratio</t>
  </si>
  <si>
    <t>Total loss ratio, net of reinsurance</t>
  </si>
  <si>
    <t>Total cost ratio</t>
  </si>
  <si>
    <t>Total combined ratio</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</si>
  <si>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</si>
  <si>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</si>
  <si>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</si>
  <si>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</si>
  <si>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</si>
  <si>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insurance claims expenses</t>
  </si>
  <si>
    <t>Total insurance operating expenses</t>
  </si>
  <si>
    <t>Total net result from reinsurance contracts held</t>
  </si>
  <si>
    <t>Total return on assets under management</t>
  </si>
  <si>
    <t>Total average assets under management</t>
  </si>
  <si>
    <t>Profit for the period</t>
  </si>
  <si>
    <t>Q1 2023</t>
  </si>
  <si>
    <t>Q1 2022</t>
  </si>
  <si>
    <t>FY 2022</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</si>
  <si>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</si>
  <si>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</si>
  <si>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</si>
  <si>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</si>
  <si>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</si>
  <si>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</si>
  <si>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Calculated as: (Insurance revenue - Reinsurance premium) / Insurance revenue</t>
  </si>
  <si>
    <t>Solvency ratio</t>
  </si>
  <si>
    <t xml:space="preserve">Ratio between own funds and capital requirement. </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</si>
  <si>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t>
  </si>
  <si>
    <t xml:space="preserve">Calulated as: Profit or loss / Average total equity </t>
  </si>
  <si>
    <t>Earnings per share in the period, basic and diluted ²</t>
  </si>
  <si>
    <t>Gross premiums written ¹</t>
  </si>
  <si>
    <t>Run-off gains/losses, net of reinsurance ¹</t>
  </si>
  <si>
    <t>Loss ratio, gross ¹</t>
  </si>
  <si>
    <t>Net reinsurance ratio ¹</t>
  </si>
  <si>
    <t>Loss ratio, net of reinsurance ¹</t>
  </si>
  <si>
    <t>Cost ratio ¹</t>
  </si>
  <si>
    <t>Combined ratio ¹</t>
  </si>
  <si>
    <t>Retention rate ¹</t>
  </si>
  <si>
    <t xml:space="preserve">Return on assets under management ¹ </t>
  </si>
  <si>
    <t>Return on equity, annualised ¹</t>
  </si>
  <si>
    <t>Equity per share ¹</t>
  </si>
  <si>
    <t xml:space="preserve">¹ Defined as alternative performance measure (APM), see definitions in the "Definitions"-tab in this document. </t>
  </si>
  <si>
    <t xml:space="preserve">² Earnings per share from continuing and discontinued operations, basic and diluted = the shareholders’ share of the profit or loss from continuing and discontinued operations in the period/average number of outstanding shares in the period.
</t>
  </si>
  <si>
    <t xml:space="preserve">Alternative  performance measures (APM)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</si>
</sst>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b/>
      <sz val="9"/>
      <name val="Calibri"/>
      <family val="2"/>
      <scheme val="minor"/>
    </font>
    <font>
      <sz val="9"/>
      <color theme="1"/>
      <name val="Calibri"/>
      <family val="2"/>
    </font>
    <font>
      <sz val="9"/>
      <name val="Calibri"/>
      <family val="2"/>
      <scheme val="minor"/>
    </font>
    <font>
      <b/>
      <sz val="11"/>
      <name val="Calibri"/>
      <family val="2"/>
      <scheme val="minor"/>
    </font>
    <font>
      <b/>
      <sz val="9"/>
      <color rgb="FF000000"/>
      <name val="Calibri"/>
      <family val="2"/>
      <scheme val="minor"/>
    </font>
    <font>
      <b/>
      <sz val="18"/>
      <name val="Calibri"/>
      <family val="2"/>
      <scheme val="minor"/>
    </font>
    <font>
      <sz val="9"/>
      <name val="Calibri"/>
      <family val="2"/>
    </font>
    <font>
      <sz val="20"/>
      <name val="Calibri"/>
      <family val="2"/>
      <scheme val="minor"/>
    </font>
    <font>
      <b/>
      <sz val="9"/>
      <color theme="0"/>
      <name val="Calibri"/>
      <family val="2"/>
      <scheme val="minor"/>
    </font>
    <font>
      <sz val="9"/>
      <color theme="1"/>
      <name val="Calibri "/>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9">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1">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0" fontId="10" fillId="2" borderId="2" xfId="0" applyFont="1" applyFill="1" applyBorder="1"/>
    <xf numFmtId="169" fontId="10" fillId="2" borderId="0" xfId="0" applyNumberFormat="1" applyFont="1" applyFill="1"/>
    <xf numFmtId="167" fontId="10" fillId="2" borderId="0" xfId="1" applyNumberFormat="1" applyFont="1" applyFill="1"/>
    <xf numFmtId="167" fontId="10" fillId="2" borderId="0" xfId="1" applyNumberFormat="1" applyFont="1" applyFill="1" applyBorder="1"/>
    <xf numFmtId="167" fontId="10" fillId="2" borderId="1" xfId="1" applyNumberFormat="1" applyFont="1" applyFill="1" applyBorder="1"/>
    <xf numFmtId="0" fontId="11" fillId="2" borderId="0" xfId="0" applyFont="1" applyFill="1"/>
    <xf numFmtId="0" fontId="10" fillId="2" borderId="3" xfId="0" applyFont="1" applyFill="1" applyBorder="1"/>
    <xf numFmtId="167" fontId="10" fillId="2" borderId="2" xfId="1" applyNumberFormat="1" applyFont="1" applyFill="1" applyBorder="1"/>
    <xf numFmtId="0" fontId="12" fillId="2" borderId="0" xfId="0" applyFont="1" applyFill="1"/>
    <xf numFmtId="0" fontId="0" fillId="2" borderId="0" xfId="0" applyFill="1"/>
    <xf numFmtId="0" fontId="13" fillId="2" borderId="0" xfId="0" applyFont="1" applyFill="1"/>
    <xf numFmtId="165" fontId="10" fillId="2" borderId="2" xfId="0" applyNumberFormat="1" applyFont="1" applyFill="1" applyBorder="1"/>
    <xf numFmtId="171" fontId="10" fillId="2" borderId="0" xfId="0" applyNumberFormat="1" applyFont="1" applyFill="1"/>
    <xf numFmtId="0" fontId="4" fillId="2" borderId="0" xfId="0" applyFont="1" applyFill="1"/>
    <xf numFmtId="0" fontId="2" fillId="2" borderId="0" xfId="0" applyFont="1" applyFill="1"/>
    <xf numFmtId="0" fontId="3" fillId="2" borderId="0" xfId="0" applyFont="1" applyFill="1" applyAlignment="1">
      <alignment horizontal="right"/>
    </xf>
    <xf numFmtId="165" fontId="10" fillId="2" borderId="0" xfId="0" applyNumberFormat="1" applyFont="1" applyFill="1"/>
    <xf numFmtId="169" fontId="10" fillId="2" borderId="0" xfId="7" applyNumberFormat="1" applyFont="1" applyFill="1"/>
    <xf numFmtId="169" fontId="10" fillId="2" borderId="3" xfId="7" applyNumberFormat="1" applyFont="1" applyFill="1" applyBorder="1"/>
    <xf numFmtId="169" fontId="10" fillId="2" borderId="1" xfId="7" applyNumberFormat="1" applyFont="1" applyFill="1" applyBorder="1"/>
    <xf numFmtId="169" fontId="10" fillId="2" borderId="0" xfId="8" applyNumberFormat="1" applyFont="1" applyFill="1"/>
    <xf numFmtId="165" fontId="10" fillId="2" borderId="0" xfId="8" applyNumberFormat="1" applyFont="1" applyFill="1"/>
    <xf numFmtId="170" fontId="10" fillId="2" borderId="0" xfId="8" applyNumberFormat="1" applyFont="1" applyFill="1"/>
    <xf numFmtId="169" fontId="10" fillId="2" borderId="2" xfId="8" applyNumberFormat="1" applyFont="1" applyFill="1" applyBorder="1"/>
    <xf numFmtId="167" fontId="0" fillId="2" borderId="0" xfId="1" applyNumberFormat="1" applyFont="1" applyFill="1"/>
    <xf numFmtId="170" fontId="10" fillId="2" borderId="0" xfId="8" applyNumberFormat="1" applyFont="1" applyFill="1" applyBorder="1"/>
    <xf numFmtId="169" fontId="10" fillId="2" borderId="0" xfId="8" applyNumberFormat="1" applyFont="1" applyFill="1" applyBorder="1"/>
    <xf numFmtId="169" fontId="10" fillId="2" borderId="3" xfId="8" applyNumberFormat="1" applyFont="1" applyFill="1" applyBorder="1"/>
    <xf numFmtId="0" fontId="16" fillId="2" borderId="0" xfId="0" applyFont="1" applyFill="1"/>
    <xf numFmtId="0" fontId="15" fillId="3" borderId="0" xfId="0" applyFont="1" applyFill="1"/>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4" fillId="2" borderId="0" xfId="0" applyFont="1" applyFill="1"/>
    <xf numFmtId="166" fontId="10" fillId="2" borderId="0" xfId="6" applyNumberFormat="1" applyFont="1" applyFill="1" applyBorder="1"/>
    <xf numFmtId="0" fontId="3" fillId="2" borderId="0" xfId="0" applyFont="1" applyFill="1" applyAlignment="1">
      <alignment vertical="center"/>
    </xf>
    <xf numFmtId="0" fontId="17" fillId="2" borderId="0" xfId="0" applyFont="1" applyFill="1" applyAlignment="1">
      <alignment horizontal="left"/>
    </xf>
    <xf numFmtId="169" fontId="18" fillId="0" borderId="0" xfId="0" applyNumberFormat="1" applyFont="1" applyAlignment="1">
      <alignment horizontal="left"/>
    </xf>
    <xf numFmtId="169" fontId="13" fillId="2" borderId="1" xfId="0" applyNumberFormat="1" applyFont="1" applyFill="1" applyBorder="1" applyAlignment="1">
      <alignment horizontal="right"/>
    </xf>
    <xf numFmtId="169" fontId="13" fillId="2" borderId="1" xfId="0" applyNumberFormat="1" applyFont="1" applyFill="1" applyBorder="1" applyAlignment="1">
      <alignment horizontal="center"/>
    </xf>
    <xf numFmtId="169" fontId="19" fillId="2" borderId="0" xfId="0" applyNumberFormat="1" applyFont="1" applyFill="1" applyAlignment="1">
      <alignment horizontal="center"/>
    </xf>
    <xf numFmtId="166" fontId="20" fillId="2" borderId="0" xfId="6" applyNumberFormat="1" applyFont="1" applyFill="1" applyBorder="1"/>
    <xf numFmtId="0" fontId="12" fillId="2" borderId="0" xfId="0" applyFont="1" applyFill="1" applyAlignment="1">
      <alignment horizontal="left" vertical="top" wrapText="1"/>
    </xf>
  </cellXfs>
  <cellStyles count="9">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ros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66"/>
  <sheetViews>
    <sheetView tabSelected="1" workbookViewId="0">
      <selection activeCell="D5" sqref="D5"/>
    </sheetView>
  </sheetViews>
  <sheetFormatPr baseColWidth="10" defaultColWidth="11.44140625" defaultRowHeight="14.4"/>
  <cols>
    <col min="1" max="1" width="4.109375" style="13" customWidth="1"/>
    <col min="2" max="2" width="106" style="13" customWidth="1"/>
    <col min="3" max="16384" width="11.44140625" style="13"/>
  </cols>
  <sheetData>
    <row r="2" spans="2:5" ht="25.8">
      <c r="B2" s="45" t="s">
        <v>105</v>
      </c>
      <c r="D2" s="34"/>
    </row>
    <row r="3" spans="2:5" ht="99" customHeight="1">
      <c r="B3" s="35" t="s">
        <v>80</v>
      </c>
    </row>
    <row r="4" spans="2:5" ht="7.8" customHeight="1">
      <c r="B4" s="35"/>
    </row>
    <row r="5" spans="2:5" ht="60.75" customHeight="1">
      <c r="B5" s="36" t="s">
        <v>81</v>
      </c>
    </row>
    <row r="6" spans="2:5" ht="14.25" customHeight="1">
      <c r="B6" s="35"/>
    </row>
    <row r="7" spans="2:5" ht="30" customHeight="1">
      <c r="B7" s="36" t="s">
        <v>3</v>
      </c>
      <c r="E7" s="37"/>
    </row>
    <row r="8" spans="2:5" ht="14.25" customHeight="1">
      <c r="B8" s="35"/>
    </row>
    <row r="9" spans="2:5">
      <c r="B9" s="39" t="s">
        <v>6</v>
      </c>
    </row>
    <row r="10" spans="2:5" ht="28.8">
      <c r="B10" s="36" t="s">
        <v>9</v>
      </c>
    </row>
    <row r="12" spans="2:5" ht="28.8">
      <c r="B12" s="1" t="s">
        <v>7</v>
      </c>
    </row>
    <row r="14" spans="2:5">
      <c r="B14" s="39" t="s">
        <v>70</v>
      </c>
    </row>
    <row r="15" spans="2:5">
      <c r="B15" s="35" t="s">
        <v>15</v>
      </c>
    </row>
    <row r="16" spans="2:5">
      <c r="B16" s="35"/>
    </row>
    <row r="17" spans="2:2" ht="43.2">
      <c r="B17" s="35" t="s">
        <v>30</v>
      </c>
    </row>
    <row r="19" spans="2:2">
      <c r="B19" s="39" t="s">
        <v>44</v>
      </c>
    </row>
    <row r="20" spans="2:2" ht="43.2">
      <c r="B20" s="35" t="s">
        <v>89</v>
      </c>
    </row>
    <row r="22" spans="2:2">
      <c r="B22" s="39" t="s">
        <v>42</v>
      </c>
    </row>
    <row r="23" spans="2:2" ht="30" customHeight="1">
      <c r="B23" s="35" t="s">
        <v>43</v>
      </c>
    </row>
    <row r="25" spans="2:2">
      <c r="B25" s="40" t="s">
        <v>85</v>
      </c>
    </row>
    <row r="26" spans="2:2" ht="28.8">
      <c r="B26" s="35" t="s">
        <v>41</v>
      </c>
    </row>
    <row r="28" spans="2:2">
      <c r="B28" s="38" t="s">
        <v>66</v>
      </c>
    </row>
    <row r="30" spans="2:2">
      <c r="B30" s="41" t="s">
        <v>45</v>
      </c>
    </row>
    <row r="31" spans="2:2">
      <c r="B31" s="35" t="s">
        <v>46</v>
      </c>
    </row>
    <row r="32" spans="2:2">
      <c r="B32" s="35"/>
    </row>
    <row r="33" spans="2:2">
      <c r="B33" s="38" t="s">
        <v>67</v>
      </c>
    </row>
    <row r="35" spans="2:2">
      <c r="B35" s="41" t="s">
        <v>47</v>
      </c>
    </row>
    <row r="36" spans="2:2" ht="28.8">
      <c r="B36" s="35" t="s">
        <v>48</v>
      </c>
    </row>
    <row r="38" spans="2:2">
      <c r="B38" s="38" t="s">
        <v>69</v>
      </c>
    </row>
    <row r="40" spans="2:2">
      <c r="B40" s="40" t="s">
        <v>83</v>
      </c>
    </row>
    <row r="41" spans="2:2">
      <c r="B41" s="35" t="s">
        <v>38</v>
      </c>
    </row>
    <row r="43" spans="2:2">
      <c r="B43" s="13" t="s">
        <v>68</v>
      </c>
    </row>
    <row r="45" spans="2:2">
      <c r="B45" s="40" t="s">
        <v>39</v>
      </c>
    </row>
    <row r="46" spans="2:2" ht="43.2">
      <c r="B46" s="35" t="s">
        <v>40</v>
      </c>
    </row>
    <row r="48" spans="2:2">
      <c r="B48" s="13" t="s">
        <v>82</v>
      </c>
    </row>
    <row r="50" spans="2:2">
      <c r="B50" s="40" t="s">
        <v>27</v>
      </c>
    </row>
    <row r="51" spans="2:2">
      <c r="B51" s="13" t="s">
        <v>28</v>
      </c>
    </row>
    <row r="53" spans="2:2">
      <c r="B53" s="36" t="s">
        <v>86</v>
      </c>
    </row>
    <row r="55" spans="2:2">
      <c r="B55" s="40" t="s">
        <v>84</v>
      </c>
    </row>
    <row r="56" spans="2:2" ht="28.8">
      <c r="B56" s="36" t="s">
        <v>5</v>
      </c>
    </row>
    <row r="57" spans="2:2">
      <c r="B57" s="35"/>
    </row>
    <row r="58" spans="2:2">
      <c r="B58" s="36" t="s">
        <v>29</v>
      </c>
    </row>
    <row r="60" spans="2:2">
      <c r="B60" s="43" t="s">
        <v>4</v>
      </c>
    </row>
    <row r="61" spans="2:2" ht="28.8">
      <c r="B61" s="35" t="s">
        <v>49</v>
      </c>
    </row>
    <row r="62" spans="2:2">
      <c r="B62" s="35"/>
    </row>
    <row r="63" spans="2:2">
      <c r="B63" s="35" t="s">
        <v>90</v>
      </c>
    </row>
    <row r="65" spans="2:2">
      <c r="B65" s="39" t="s">
        <v>87</v>
      </c>
    </row>
    <row r="66" spans="2:2">
      <c r="B66" s="13" t="s">
        <v>88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F150"/>
  <sheetViews>
    <sheetView topLeftCell="A42" workbookViewId="0">
      <selection activeCell="J150" sqref="J150"/>
    </sheetView>
  </sheetViews>
  <sheetFormatPr baseColWidth="10" defaultColWidth="11.44140625" defaultRowHeight="14.4"/>
  <cols>
    <col min="1" max="1" width="11.44140625" style="13"/>
    <col min="2" max="2" width="53.109375" style="13" customWidth="1"/>
    <col min="3" max="3" width="5.5546875" style="13" bestFit="1" customWidth="1"/>
    <col min="4" max="4" width="13.5546875" style="13" customWidth="1"/>
    <col min="5" max="6" width="9.6640625" style="13" customWidth="1"/>
    <col min="7" max="16384" width="11.44140625" style="13"/>
  </cols>
  <sheetData>
    <row r="1" spans="2:6" ht="12.6" customHeight="1"/>
    <row r="2" spans="2:6" ht="23.4">
      <c r="B2" s="32" t="s">
        <v>2</v>
      </c>
      <c r="C2" s="17"/>
    </row>
    <row r="3" spans="2:6">
      <c r="B3" s="18"/>
      <c r="C3" s="18"/>
      <c r="D3" s="19"/>
      <c r="E3" s="19"/>
      <c r="F3" s="19"/>
    </row>
    <row r="4" spans="2:6" ht="25.5" customHeight="1">
      <c r="B4" s="47"/>
      <c r="C4" s="47"/>
      <c r="D4" s="46" t="s">
        <v>77</v>
      </c>
      <c r="E4" s="46" t="s">
        <v>78</v>
      </c>
      <c r="F4" s="46" t="s">
        <v>79</v>
      </c>
    </row>
    <row r="5" spans="2:6" ht="5.0999999999999996" customHeight="1">
      <c r="B5" s="48"/>
      <c r="C5" s="48"/>
      <c r="D5" s="48"/>
      <c r="E5" s="48"/>
      <c r="F5" s="48"/>
    </row>
    <row r="6" spans="2:6">
      <c r="B6" s="3" t="s">
        <v>92</v>
      </c>
      <c r="C6" s="3"/>
      <c r="D6" s="2"/>
      <c r="E6" s="2"/>
      <c r="F6" s="2"/>
    </row>
    <row r="7" spans="2:6">
      <c r="B7" s="2" t="s">
        <v>12</v>
      </c>
      <c r="C7" s="2" t="s">
        <v>23</v>
      </c>
      <c r="D7" s="25">
        <v>369.42194038000002</v>
      </c>
      <c r="E7" s="25">
        <v>195.81316681999999</v>
      </c>
      <c r="F7" s="25">
        <v>2115.6756261300002</v>
      </c>
    </row>
    <row r="8" spans="2:6">
      <c r="B8" s="2" t="s">
        <v>11</v>
      </c>
      <c r="C8" s="2" t="s">
        <v>23</v>
      </c>
      <c r="D8" s="25">
        <v>1191.23760655</v>
      </c>
      <c r="E8" s="25">
        <v>943.02594076000003</v>
      </c>
      <c r="F8" s="25">
        <v>2072.6206470500001</v>
      </c>
    </row>
    <row r="9" spans="2:6">
      <c r="B9" s="2" t="s">
        <v>10</v>
      </c>
      <c r="C9" s="2" t="s">
        <v>23</v>
      </c>
      <c r="D9" s="25">
        <v>1166.5063231500001</v>
      </c>
      <c r="E9" s="25">
        <v>955.25072165999995</v>
      </c>
      <c r="F9" s="25">
        <v>1610.1209558099999</v>
      </c>
    </row>
    <row r="10" spans="2:6">
      <c r="B10" s="2" t="s">
        <v>8</v>
      </c>
      <c r="C10" s="2" t="s">
        <v>23</v>
      </c>
      <c r="D10" s="25">
        <v>980.19351947999996</v>
      </c>
      <c r="E10" s="25">
        <v>812.23426986000004</v>
      </c>
      <c r="F10" s="25">
        <v>1077.1870481600001</v>
      </c>
    </row>
    <row r="11" spans="2:6">
      <c r="B11" s="2" t="s">
        <v>13</v>
      </c>
      <c r="C11" s="2" t="s">
        <v>23</v>
      </c>
      <c r="D11" s="25">
        <v>236.05650109000001</v>
      </c>
      <c r="E11" s="25">
        <v>204.34722083000003</v>
      </c>
      <c r="F11" s="25">
        <v>222.17741115999999</v>
      </c>
    </row>
    <row r="12" spans="2:6">
      <c r="B12" s="4" t="s">
        <v>50</v>
      </c>
      <c r="C12" s="4" t="s">
        <v>23</v>
      </c>
      <c r="D12" s="15">
        <f>SUM(D7:D11)</f>
        <v>3943.4158906499997</v>
      </c>
      <c r="E12" s="15">
        <f>SUM(E7:E11)</f>
        <v>3110.6713199299998</v>
      </c>
      <c r="F12" s="15">
        <f>SUM(F7:F11)</f>
        <v>7097.7816883099995</v>
      </c>
    </row>
    <row r="13" spans="2:6" ht="5.0999999999999996" customHeight="1">
      <c r="B13" s="2"/>
      <c r="C13" s="2"/>
      <c r="D13" s="20"/>
      <c r="E13" s="20"/>
      <c r="F13" s="20"/>
    </row>
    <row r="14" spans="2:6">
      <c r="B14" s="3" t="s">
        <v>51</v>
      </c>
      <c r="C14" s="3"/>
      <c r="D14" s="2"/>
      <c r="E14" s="2"/>
      <c r="F14" s="2"/>
    </row>
    <row r="15" spans="2:6">
      <c r="B15" s="2" t="s">
        <v>12</v>
      </c>
      <c r="C15" s="2" t="s">
        <v>23</v>
      </c>
      <c r="D15" s="25">
        <v>580.58198145999995</v>
      </c>
      <c r="E15" s="25">
        <v>391.39299898571699</v>
      </c>
      <c r="F15" s="26">
        <v>1813.5646118650373</v>
      </c>
    </row>
    <row r="16" spans="2:6">
      <c r="B16" s="2" t="s">
        <v>11</v>
      </c>
      <c r="C16" s="2" t="s">
        <v>23</v>
      </c>
      <c r="D16" s="25">
        <v>579.72747980000008</v>
      </c>
      <c r="E16" s="25">
        <v>468.036983276</v>
      </c>
      <c r="F16" s="26">
        <v>1942.41922787</v>
      </c>
    </row>
    <row r="17" spans="2:6">
      <c r="B17" s="2" t="s">
        <v>10</v>
      </c>
      <c r="C17" s="2" t="s">
        <v>23</v>
      </c>
      <c r="D17" s="25">
        <v>462.6161077500002</v>
      </c>
      <c r="E17" s="25">
        <v>395.44825866999992</v>
      </c>
      <c r="F17" s="26">
        <v>1582.5377438099999</v>
      </c>
    </row>
    <row r="18" spans="2:6">
      <c r="B18" s="2" t="s">
        <v>8</v>
      </c>
      <c r="C18" s="2" t="s">
        <v>23</v>
      </c>
      <c r="D18" s="25">
        <v>292.18039676000001</v>
      </c>
      <c r="E18" s="25">
        <v>244.79462398885397</v>
      </c>
      <c r="F18" s="26">
        <v>1040.431296244913</v>
      </c>
    </row>
    <row r="19" spans="2:6">
      <c r="B19" s="2" t="s">
        <v>13</v>
      </c>
      <c r="C19" s="2" t="s">
        <v>23</v>
      </c>
      <c r="D19" s="25">
        <v>71.082101460000004</v>
      </c>
      <c r="E19" s="25">
        <v>84.39173489665302</v>
      </c>
      <c r="F19" s="26">
        <v>240.16500332210899</v>
      </c>
    </row>
    <row r="20" spans="2:6">
      <c r="B20" s="4" t="s">
        <v>52</v>
      </c>
      <c r="C20" s="4" t="s">
        <v>23</v>
      </c>
      <c r="D20" s="15">
        <f>SUM(D15:D19)</f>
        <v>1986.1880672300003</v>
      </c>
      <c r="E20" s="15">
        <f>SUM(E15:E19)</f>
        <v>1584.064599817224</v>
      </c>
      <c r="F20" s="15">
        <f>SUM(F15:F19)</f>
        <v>6619.1178831120596</v>
      </c>
    </row>
    <row r="21" spans="2:6" ht="5.0999999999999996" customHeight="1">
      <c r="B21" s="2"/>
      <c r="C21" s="2"/>
      <c r="D21" s="20"/>
      <c r="E21" s="20"/>
      <c r="F21" s="20"/>
    </row>
    <row r="22" spans="2:6">
      <c r="B22" s="3" t="s">
        <v>53</v>
      </c>
      <c r="C22" s="3"/>
      <c r="D22" s="2"/>
      <c r="E22" s="2"/>
      <c r="F22" s="2"/>
    </row>
    <row r="23" spans="2:6">
      <c r="B23" s="2" t="s">
        <v>12</v>
      </c>
      <c r="C23" s="2" t="s">
        <v>23</v>
      </c>
      <c r="D23" s="24">
        <v>-556.29863728999999</v>
      </c>
      <c r="E23" s="24">
        <v>-258.0766890839173</v>
      </c>
      <c r="F23" s="24">
        <v>-1237.2818733669278</v>
      </c>
    </row>
    <row r="24" spans="2:6">
      <c r="B24" s="2" t="s">
        <v>11</v>
      </c>
      <c r="C24" s="2" t="s">
        <v>23</v>
      </c>
      <c r="D24" s="24">
        <v>-486.96874305999995</v>
      </c>
      <c r="E24" s="24">
        <v>-392.83376581885244</v>
      </c>
      <c r="F24" s="24">
        <v>-1398.0600012925831</v>
      </c>
    </row>
    <row r="25" spans="2:6">
      <c r="B25" s="2" t="s">
        <v>10</v>
      </c>
      <c r="C25" s="2" t="s">
        <v>23</v>
      </c>
      <c r="D25" s="24">
        <v>-380.00623985000004</v>
      </c>
      <c r="E25" s="24">
        <v>-327.27551373176448</v>
      </c>
      <c r="F25" s="24">
        <v>-1291.5046458616016</v>
      </c>
    </row>
    <row r="26" spans="2:6">
      <c r="B26" s="2" t="s">
        <v>8</v>
      </c>
      <c r="C26" s="2" t="s">
        <v>23</v>
      </c>
      <c r="D26" s="24">
        <v>-351.28862918000004</v>
      </c>
      <c r="E26" s="24">
        <v>-223.37759548855621</v>
      </c>
      <c r="F26" s="24">
        <v>-937.82943855415499</v>
      </c>
    </row>
    <row r="27" spans="2:6">
      <c r="B27" s="2" t="s">
        <v>13</v>
      </c>
      <c r="C27" s="2" t="s">
        <v>23</v>
      </c>
      <c r="D27" s="24">
        <v>-56.611922410000005</v>
      </c>
      <c r="E27" s="24">
        <v>-59.970851710665812</v>
      </c>
      <c r="F27" s="24">
        <v>-180.08697930331635</v>
      </c>
    </row>
    <row r="28" spans="2:6">
      <c r="B28" s="4" t="s">
        <v>71</v>
      </c>
      <c r="C28" s="4" t="s">
        <v>23</v>
      </c>
      <c r="D28" s="27">
        <f>SUM(D23:D27)</f>
        <v>-1831.1741717900002</v>
      </c>
      <c r="E28" s="27">
        <f>SUM(E23:E27)</f>
        <v>-1261.5344158337562</v>
      </c>
      <c r="F28" s="27">
        <f>SUM(F23:F27)</f>
        <v>-5044.7629383785834</v>
      </c>
    </row>
    <row r="29" spans="2:6" ht="5.0999999999999996" customHeight="1">
      <c r="B29" s="2"/>
      <c r="C29" s="2"/>
      <c r="D29" s="30"/>
      <c r="E29" s="30"/>
      <c r="F29" s="30"/>
    </row>
    <row r="30" spans="2:6">
      <c r="B30" s="3" t="s">
        <v>54</v>
      </c>
      <c r="C30" s="3"/>
      <c r="D30" s="2"/>
      <c r="E30" s="2"/>
      <c r="F30" s="2"/>
    </row>
    <row r="31" spans="2:6">
      <c r="B31" s="2" t="s">
        <v>12</v>
      </c>
      <c r="C31" s="2" t="s">
        <v>23</v>
      </c>
      <c r="D31" s="24">
        <v>-75.888773839999999</v>
      </c>
      <c r="E31" s="24">
        <v>-56.107390803496664</v>
      </c>
      <c r="F31" s="24">
        <v>-264.25917067561204</v>
      </c>
    </row>
    <row r="32" spans="2:6">
      <c r="B32" s="2" t="s">
        <v>11</v>
      </c>
      <c r="C32" s="2" t="s">
        <v>23</v>
      </c>
      <c r="D32" s="24">
        <v>-73.578361109999989</v>
      </c>
      <c r="E32" s="24">
        <v>-55.561847015269997</v>
      </c>
      <c r="F32" s="24">
        <v>-241.29254644132629</v>
      </c>
    </row>
    <row r="33" spans="2:6">
      <c r="B33" s="2" t="s">
        <v>10</v>
      </c>
      <c r="C33" s="2" t="s">
        <v>23</v>
      </c>
      <c r="D33" s="24">
        <v>-29.090753770000003</v>
      </c>
      <c r="E33" s="24">
        <v>-27.375589240000004</v>
      </c>
      <c r="F33" s="24">
        <v>-100.35278742405933</v>
      </c>
    </row>
    <row r="34" spans="2:6">
      <c r="B34" s="2" t="s">
        <v>8</v>
      </c>
      <c r="C34" s="2" t="s">
        <v>23</v>
      </c>
      <c r="D34" s="24">
        <v>-19.943004569999999</v>
      </c>
      <c r="E34" s="24">
        <v>-18.792562759467998</v>
      </c>
      <c r="F34" s="24">
        <v>-87.179572876285391</v>
      </c>
    </row>
    <row r="35" spans="2:6">
      <c r="B35" s="2" t="s">
        <v>13</v>
      </c>
      <c r="C35" s="2" t="s">
        <v>23</v>
      </c>
      <c r="D35" s="24">
        <v>-7.21695712</v>
      </c>
      <c r="E35" s="24">
        <v>-13.985683641058996</v>
      </c>
      <c r="F35" s="24">
        <v>-41.40940107160506</v>
      </c>
    </row>
    <row r="36" spans="2:6">
      <c r="B36" s="4" t="s">
        <v>72</v>
      </c>
      <c r="C36" s="4" t="s">
        <v>23</v>
      </c>
      <c r="D36" s="27">
        <f>SUM(D31:D35)</f>
        <v>-205.71785040999998</v>
      </c>
      <c r="E36" s="27">
        <f>SUM(E31:E35)</f>
        <v>-171.82307345929365</v>
      </c>
      <c r="F36" s="27">
        <f>SUM(F31:F35)</f>
        <v>-734.49347848888817</v>
      </c>
    </row>
    <row r="37" spans="2:6" ht="5.0999999999999996" customHeight="1">
      <c r="B37" s="10"/>
      <c r="C37" s="2"/>
      <c r="D37" s="30"/>
      <c r="E37" s="30"/>
      <c r="F37" s="30"/>
    </row>
    <row r="38" spans="2:6">
      <c r="B38" s="33" t="s">
        <v>55</v>
      </c>
      <c r="C38" s="3"/>
      <c r="D38" s="5"/>
      <c r="E38" s="5"/>
      <c r="F38" s="5"/>
    </row>
    <row r="39" spans="2:6">
      <c r="B39" s="2" t="s">
        <v>12</v>
      </c>
      <c r="C39" s="2" t="s">
        <v>23</v>
      </c>
      <c r="D39" s="24">
        <v>166.81696648000002</v>
      </c>
      <c r="E39" s="24">
        <v>-48.988964233392139</v>
      </c>
      <c r="F39" s="24">
        <v>-108.63259885145561</v>
      </c>
    </row>
    <row r="40" spans="2:6">
      <c r="B40" s="2" t="s">
        <v>11</v>
      </c>
      <c r="C40" s="2" t="s">
        <v>23</v>
      </c>
      <c r="D40" s="24">
        <v>-23.862262129999998</v>
      </c>
      <c r="E40" s="24">
        <v>1.4493388163358532</v>
      </c>
      <c r="F40" s="24">
        <v>-65.636331361728111</v>
      </c>
    </row>
    <row r="41" spans="2:6">
      <c r="B41" s="2" t="s">
        <v>10</v>
      </c>
      <c r="C41" s="2" t="s">
        <v>23</v>
      </c>
      <c r="D41" s="24">
        <v>-15.954563870000001</v>
      </c>
      <c r="E41" s="24">
        <v>-14.827336865251112</v>
      </c>
      <c r="F41" s="24">
        <v>-4.3855038815140972</v>
      </c>
    </row>
    <row r="42" spans="2:6">
      <c r="B42" s="2" t="s">
        <v>8</v>
      </c>
      <c r="C42" s="2" t="s">
        <v>23</v>
      </c>
      <c r="D42" s="24">
        <v>59.889857120000002</v>
      </c>
      <c r="E42" s="24">
        <v>-18.607611086556947</v>
      </c>
      <c r="F42" s="24">
        <v>40.867916707337969</v>
      </c>
    </row>
    <row r="43" spans="2:6">
      <c r="B43" s="2" t="s">
        <v>13</v>
      </c>
      <c r="C43" s="2" t="s">
        <v>23</v>
      </c>
      <c r="D43" s="24">
        <v>-0.28275443</v>
      </c>
      <c r="E43" s="24">
        <v>-0.43625022619916454</v>
      </c>
      <c r="F43" s="24">
        <v>-1.3169063755550354</v>
      </c>
    </row>
    <row r="44" spans="2:6">
      <c r="B44" s="4" t="s">
        <v>73</v>
      </c>
      <c r="C44" s="4" t="s">
        <v>23</v>
      </c>
      <c r="D44" s="27">
        <f>SUM(D39:D43)</f>
        <v>186.60724317</v>
      </c>
      <c r="E44" s="27">
        <f>SUM(E39:E43)</f>
        <v>-81.410823595063505</v>
      </c>
      <c r="F44" s="27">
        <f>SUM(F39:F43)</f>
        <v>-139.10342376291487</v>
      </c>
    </row>
    <row r="45" spans="2:6" ht="5.0999999999999996" customHeight="1">
      <c r="B45" s="10"/>
      <c r="C45" s="2"/>
      <c r="D45" s="30"/>
      <c r="E45" s="30"/>
      <c r="F45" s="30"/>
    </row>
    <row r="46" spans="2:6">
      <c r="B46" s="33" t="s">
        <v>93</v>
      </c>
      <c r="C46" s="3"/>
      <c r="D46" s="5"/>
      <c r="E46" s="5"/>
      <c r="F46" s="5"/>
    </row>
    <row r="47" spans="2:6">
      <c r="B47" s="2" t="s">
        <v>12</v>
      </c>
      <c r="C47" s="2" t="s">
        <v>23</v>
      </c>
      <c r="D47" s="24">
        <v>-3.9451719060000001</v>
      </c>
      <c r="E47" s="24">
        <v>30.090181140004951</v>
      </c>
      <c r="F47" s="24">
        <v>34.23032663054228</v>
      </c>
    </row>
    <row r="48" spans="2:6">
      <c r="B48" s="2" t="s">
        <v>11</v>
      </c>
      <c r="C48" s="2" t="s">
        <v>23</v>
      </c>
      <c r="D48" s="24">
        <v>-34.726052961548994</v>
      </c>
      <c r="E48" s="24">
        <v>38.993625446112901</v>
      </c>
      <c r="F48" s="24">
        <v>87.708604798493212</v>
      </c>
    </row>
    <row r="49" spans="2:6">
      <c r="B49" s="2" t="s">
        <v>10</v>
      </c>
      <c r="C49" s="2" t="s">
        <v>23</v>
      </c>
      <c r="D49" s="24">
        <v>-5.2762950000000011</v>
      </c>
      <c r="E49" s="24">
        <v>-4.4090926906609411</v>
      </c>
      <c r="F49" s="24">
        <v>2.3181269086322001</v>
      </c>
    </row>
    <row r="50" spans="2:6">
      <c r="B50" s="2" t="s">
        <v>8</v>
      </c>
      <c r="C50" s="2" t="s">
        <v>23</v>
      </c>
      <c r="D50" s="24">
        <v>-25.494297820162004</v>
      </c>
      <c r="E50" s="24">
        <v>-16.458202814202622</v>
      </c>
      <c r="F50" s="24">
        <v>-5.6970520444682071</v>
      </c>
    </row>
    <row r="51" spans="2:6">
      <c r="B51" s="2" t="s">
        <v>13</v>
      </c>
      <c r="C51" s="2" t="s">
        <v>23</v>
      </c>
      <c r="D51" s="24">
        <v>-1.0064767815</v>
      </c>
      <c r="E51" s="24">
        <v>-5.3409573746902899</v>
      </c>
      <c r="F51" s="24">
        <v>8.1225510258619593</v>
      </c>
    </row>
    <row r="52" spans="2:6">
      <c r="B52" s="4" t="s">
        <v>56</v>
      </c>
      <c r="C52" s="4" t="s">
        <v>23</v>
      </c>
      <c r="D52" s="27">
        <f>SUM(D47:D51)</f>
        <v>-70.448294469210992</v>
      </c>
      <c r="E52" s="27">
        <f>SUM(E47:E51)</f>
        <v>42.875553706563991</v>
      </c>
      <c r="F52" s="27">
        <f>SUM(F47:F51)</f>
        <v>126.68255731906143</v>
      </c>
    </row>
    <row r="53" spans="2:6" ht="5.0999999999999996" customHeight="1">
      <c r="B53" s="10"/>
      <c r="C53" s="2"/>
      <c r="D53" s="30"/>
      <c r="E53" s="30"/>
      <c r="F53" s="30"/>
    </row>
    <row r="54" spans="2:6">
      <c r="B54" s="33" t="s">
        <v>57</v>
      </c>
      <c r="C54" s="3"/>
      <c r="D54" s="5"/>
      <c r="E54" s="5"/>
      <c r="F54" s="5"/>
    </row>
    <row r="55" spans="2:6">
      <c r="B55" s="2" t="s">
        <v>12</v>
      </c>
      <c r="C55" s="2" t="s">
        <v>23</v>
      </c>
      <c r="D55" s="24">
        <v>-11.0953816</v>
      </c>
      <c r="E55" s="24">
        <v>-12.551073786133546</v>
      </c>
      <c r="F55" s="24">
        <v>-50.42576035099119</v>
      </c>
    </row>
    <row r="56" spans="2:6">
      <c r="B56" s="2" t="s">
        <v>11</v>
      </c>
      <c r="C56" s="2" t="s">
        <v>23</v>
      </c>
      <c r="D56" s="24">
        <v>-2.3686248599999997</v>
      </c>
      <c r="E56" s="24">
        <v>-3.9849802717535923</v>
      </c>
      <c r="F56" s="24">
        <v>-8.1875238342379824</v>
      </c>
    </row>
    <row r="57" spans="2:6">
      <c r="B57" s="2" t="s">
        <v>10</v>
      </c>
      <c r="C57" s="2" t="s">
        <v>23</v>
      </c>
      <c r="D57" s="24">
        <v>-0.9649200899999999</v>
      </c>
      <c r="E57" s="24">
        <v>-2.7882776124000088</v>
      </c>
      <c r="F57" s="24">
        <v>-16.375239233999988</v>
      </c>
    </row>
    <row r="58" spans="2:6">
      <c r="B58" s="2" t="s">
        <v>8</v>
      </c>
      <c r="C58" s="2" t="s">
        <v>23</v>
      </c>
      <c r="D58" s="24">
        <v>-1.2262004900000001</v>
      </c>
      <c r="E58" s="24">
        <v>1.0296244849127929</v>
      </c>
      <c r="F58" s="24">
        <v>-0.90892035166381646</v>
      </c>
    </row>
    <row r="59" spans="2:6">
      <c r="B59" s="2" t="s">
        <v>13</v>
      </c>
      <c r="C59" s="2" t="s">
        <v>23</v>
      </c>
      <c r="D59" s="24">
        <v>0.30996515000000002</v>
      </c>
      <c r="E59" s="24">
        <v>-0.98291962996499882</v>
      </c>
      <c r="F59" s="24">
        <v>-3.7211585403949998</v>
      </c>
    </row>
    <row r="60" spans="2:6">
      <c r="B60" s="4" t="s">
        <v>58</v>
      </c>
      <c r="C60" s="4" t="s">
        <v>23</v>
      </c>
      <c r="D60" s="27">
        <f>SUM(D55:D59)</f>
        <v>-15.34516189</v>
      </c>
      <c r="E60" s="27">
        <f>SUM(E55:E59)</f>
        <v>-19.277626815339353</v>
      </c>
      <c r="F60" s="27">
        <f>SUM(F55:F59)</f>
        <v>-79.618602311287972</v>
      </c>
    </row>
    <row r="61" spans="2:6" ht="5.0999999999999996" customHeight="1">
      <c r="B61" s="10"/>
      <c r="C61" s="2"/>
      <c r="D61" s="30"/>
      <c r="E61" s="30"/>
      <c r="F61" s="30"/>
    </row>
    <row r="62" spans="2:6">
      <c r="B62" s="33" t="s">
        <v>59</v>
      </c>
      <c r="C62" s="3"/>
      <c r="D62" s="5"/>
      <c r="E62" s="5"/>
      <c r="F62" s="5"/>
    </row>
    <row r="63" spans="2:6">
      <c r="B63" s="2" t="s">
        <v>12</v>
      </c>
      <c r="C63" s="2" t="s">
        <v>23</v>
      </c>
      <c r="D63" s="24">
        <v>28.339637120000003</v>
      </c>
      <c r="E63" s="24">
        <v>7.8141070888241035</v>
      </c>
      <c r="F63" s="24">
        <v>73.988323642607895</v>
      </c>
    </row>
    <row r="64" spans="2:6">
      <c r="B64" s="2" t="s">
        <v>11</v>
      </c>
      <c r="C64" s="2" t="s">
        <v>23</v>
      </c>
      <c r="D64" s="24">
        <v>11.2024928</v>
      </c>
      <c r="E64" s="24">
        <v>0.29461993491701033</v>
      </c>
      <c r="F64" s="24">
        <v>17.934757499926839</v>
      </c>
    </row>
    <row r="65" spans="2:6">
      <c r="B65" s="2" t="s">
        <v>10</v>
      </c>
      <c r="C65" s="2" t="s">
        <v>23</v>
      </c>
      <c r="D65" s="24">
        <v>12.214077779999998</v>
      </c>
      <c r="E65" s="24">
        <v>5.2384430453843871</v>
      </c>
      <c r="F65" s="24">
        <v>46.356420710884493</v>
      </c>
    </row>
    <row r="66" spans="2:6">
      <c r="B66" s="2" t="s">
        <v>8</v>
      </c>
      <c r="C66" s="2" t="s">
        <v>23</v>
      </c>
      <c r="D66" s="24">
        <v>6.3919756200000002</v>
      </c>
      <c r="E66" s="24">
        <v>-0.46585914002596468</v>
      </c>
      <c r="F66" s="24">
        <v>10.633672714846751</v>
      </c>
    </row>
    <row r="67" spans="2:6">
      <c r="B67" s="2" t="s">
        <v>13</v>
      </c>
      <c r="C67" s="2" t="s">
        <v>23</v>
      </c>
      <c r="D67" s="24">
        <v>0.82198945999999995</v>
      </c>
      <c r="E67" s="24">
        <v>-0.24755903689997427</v>
      </c>
      <c r="F67" s="24">
        <v>5.6293067515236048</v>
      </c>
    </row>
    <row r="68" spans="2:6">
      <c r="B68" s="4" t="s">
        <v>60</v>
      </c>
      <c r="C68" s="4" t="s">
        <v>23</v>
      </c>
      <c r="D68" s="27">
        <f>SUM(D63:D67)</f>
        <v>58.970172779999999</v>
      </c>
      <c r="E68" s="27">
        <f>SUM(E63:E67)</f>
        <v>12.633751892199562</v>
      </c>
      <c r="F68" s="27">
        <f>SUM(F63:F67)</f>
        <v>154.54248131978957</v>
      </c>
    </row>
    <row r="69" spans="2:6" ht="5.0999999999999996" customHeight="1">
      <c r="B69" s="2"/>
      <c r="C69" s="2"/>
      <c r="D69" s="30"/>
      <c r="E69" s="30"/>
      <c r="F69" s="30"/>
    </row>
    <row r="70" spans="2:6">
      <c r="B70" s="3" t="s">
        <v>94</v>
      </c>
      <c r="C70" s="3"/>
      <c r="D70" s="2"/>
      <c r="E70" s="2"/>
      <c r="F70" s="2"/>
    </row>
    <row r="71" spans="2:6">
      <c r="B71" s="2" t="s">
        <v>12</v>
      </c>
      <c r="C71" s="2" t="s">
        <v>24</v>
      </c>
      <c r="D71" s="6">
        <v>0.95817413398029649</v>
      </c>
      <c r="E71" s="6">
        <v>0.65937993207010648</v>
      </c>
      <c r="F71" s="6">
        <v>0.68223754768490408</v>
      </c>
    </row>
    <row r="72" spans="2:6">
      <c r="B72" s="2" t="s">
        <v>11</v>
      </c>
      <c r="C72" s="2" t="s">
        <v>24</v>
      </c>
      <c r="D72" s="6">
        <v>0.83999596366899676</v>
      </c>
      <c r="E72" s="6">
        <v>0.83932206183629632</v>
      </c>
      <c r="F72" s="6">
        <v>0.71975193677713678</v>
      </c>
    </row>
    <row r="73" spans="2:6">
      <c r="B73" s="2" t="s">
        <v>10</v>
      </c>
      <c r="C73" s="2" t="s">
        <v>24</v>
      </c>
      <c r="D73" s="6">
        <v>0.82142889857038248</v>
      </c>
      <c r="E73" s="6">
        <v>0.82760641008378966</v>
      </c>
      <c r="F73" s="6">
        <v>0.81609721531966195</v>
      </c>
    </row>
    <row r="74" spans="2:6">
      <c r="B74" s="2" t="s">
        <v>8</v>
      </c>
      <c r="C74" s="2" t="s">
        <v>24</v>
      </c>
      <c r="D74" s="6">
        <v>1.2023004728429887</v>
      </c>
      <c r="E74" s="6">
        <v>0.91251021713094105</v>
      </c>
      <c r="F74" s="6">
        <v>0.90138526391789164</v>
      </c>
    </row>
    <row r="75" spans="2:6">
      <c r="B75" s="2" t="s">
        <v>13</v>
      </c>
      <c r="C75" s="2" t="s">
        <v>24</v>
      </c>
      <c r="D75" s="6">
        <v>0.79643006111541603</v>
      </c>
      <c r="E75" s="6">
        <v>0.71062470494423091</v>
      </c>
      <c r="F75" s="6">
        <v>0.74984688365183638</v>
      </c>
    </row>
    <row r="76" spans="2:6">
      <c r="B76" s="4" t="s">
        <v>61</v>
      </c>
      <c r="C76" s="4" t="s">
        <v>24</v>
      </c>
      <c r="D76" s="11">
        <v>0.9219540697089238</v>
      </c>
      <c r="E76" s="11">
        <v>0.79639076334343784</v>
      </c>
      <c r="F76" s="11">
        <v>0.76215033898243956</v>
      </c>
    </row>
    <row r="77" spans="2:6" ht="5.0999999999999996" customHeight="1">
      <c r="B77" s="2"/>
      <c r="C77" s="2"/>
      <c r="D77" s="7"/>
      <c r="E77" s="7"/>
      <c r="F77" s="7"/>
    </row>
    <row r="78" spans="2:6">
      <c r="B78" s="9" t="s">
        <v>95</v>
      </c>
      <c r="C78" s="3"/>
      <c r="D78" s="2"/>
      <c r="E78" s="2"/>
      <c r="F78" s="2"/>
    </row>
    <row r="79" spans="2:6">
      <c r="B79" s="2" t="s">
        <v>12</v>
      </c>
      <c r="C79" s="2" t="s">
        <v>24</v>
      </c>
      <c r="D79" s="6">
        <v>-0.28732715069885978</v>
      </c>
      <c r="E79" s="6">
        <v>0.12516566305566412</v>
      </c>
      <c r="F79" s="6">
        <v>5.9900043340468473E-2</v>
      </c>
    </row>
    <row r="80" spans="2:6">
      <c r="B80" s="2" t="s">
        <v>11</v>
      </c>
      <c r="C80" s="2" t="s">
        <v>24</v>
      </c>
      <c r="D80" s="6">
        <v>4.1161171345943839E-2</v>
      </c>
      <c r="E80" s="6">
        <v>-3.0966331040578952E-3</v>
      </c>
      <c r="F80" s="6">
        <v>3.3791022257179254E-2</v>
      </c>
    </row>
    <row r="81" spans="2:6">
      <c r="B81" s="2" t="s">
        <v>10</v>
      </c>
      <c r="C81" s="2" t="s">
        <v>24</v>
      </c>
      <c r="D81" s="6">
        <v>3.4487696391717337E-2</v>
      </c>
      <c r="E81" s="6">
        <v>3.7495011142847055E-2</v>
      </c>
      <c r="F81" s="6">
        <v>2.7711843832273378E-3</v>
      </c>
    </row>
    <row r="82" spans="2:6">
      <c r="B82" s="2" t="s">
        <v>8</v>
      </c>
      <c r="C82" s="2" t="s">
        <v>24</v>
      </c>
      <c r="D82" s="6">
        <v>-0.20497561706439241</v>
      </c>
      <c r="E82" s="6">
        <v>7.6013152508627765E-2</v>
      </c>
      <c r="F82" s="6">
        <v>-3.9279784119179206E-2</v>
      </c>
    </row>
    <row r="83" spans="2:6">
      <c r="B83" s="2" t="s">
        <v>13</v>
      </c>
      <c r="C83" s="2" t="s">
        <v>24</v>
      </c>
      <c r="D83" s="6">
        <v>3.9778569315246579E-3</v>
      </c>
      <c r="E83" s="6">
        <v>5.1693477653161294E-3</v>
      </c>
      <c r="F83" s="6">
        <v>5.4833400259770666E-3</v>
      </c>
    </row>
    <row r="84" spans="2:6">
      <c r="B84" s="4" t="s">
        <v>62</v>
      </c>
      <c r="C84" s="4" t="s">
        <v>24</v>
      </c>
      <c r="D84" s="11">
        <v>-9.395245407462767E-2</v>
      </c>
      <c r="E84" s="11">
        <v>5.1393625995086949E-2</v>
      </c>
      <c r="F84" s="11">
        <v>2.1015402085196554E-2</v>
      </c>
    </row>
    <row r="85" spans="2:6" ht="5.0999999999999996" customHeight="1">
      <c r="B85" s="2"/>
      <c r="C85" s="2"/>
      <c r="D85" s="7"/>
      <c r="E85" s="7"/>
      <c r="F85" s="7"/>
    </row>
    <row r="86" spans="2:6">
      <c r="B86" s="3" t="s">
        <v>96</v>
      </c>
      <c r="C86" s="3"/>
      <c r="D86" s="2"/>
      <c r="E86" s="2"/>
      <c r="F86" s="2"/>
    </row>
    <row r="87" spans="2:6">
      <c r="B87" s="2" t="s">
        <v>12</v>
      </c>
      <c r="C87" s="2" t="s">
        <v>24</v>
      </c>
      <c r="D87" s="6">
        <v>0.67084698328143677</v>
      </c>
      <c r="E87" s="6">
        <v>0.7845455951257706</v>
      </c>
      <c r="F87" s="6">
        <v>0.74213759102537258</v>
      </c>
    </row>
    <row r="88" spans="2:6">
      <c r="B88" s="2" t="s">
        <v>11</v>
      </c>
      <c r="C88" s="2" t="s">
        <v>24</v>
      </c>
      <c r="D88" s="6">
        <v>0.88115713501494064</v>
      </c>
      <c r="E88" s="6">
        <v>0.83622542873223837</v>
      </c>
      <c r="F88" s="6">
        <v>0.75354295903431601</v>
      </c>
    </row>
    <row r="89" spans="2:6">
      <c r="B89" s="2" t="s">
        <v>10</v>
      </c>
      <c r="C89" s="2" t="s">
        <v>24</v>
      </c>
      <c r="D89" s="6">
        <v>0.85591659496209982</v>
      </c>
      <c r="E89" s="6">
        <v>0.86510142122663669</v>
      </c>
      <c r="F89" s="6">
        <v>0.81886839970288927</v>
      </c>
    </row>
    <row r="90" spans="2:6">
      <c r="B90" s="2" t="s">
        <v>8</v>
      </c>
      <c r="C90" s="2" t="s">
        <v>24</v>
      </c>
      <c r="D90" s="6">
        <v>0.99732485577859631</v>
      </c>
      <c r="E90" s="6">
        <v>0.98852336963956877</v>
      </c>
      <c r="F90" s="6">
        <v>0.86210547979871244</v>
      </c>
    </row>
    <row r="91" spans="2:6">
      <c r="B91" s="2" t="s">
        <v>13</v>
      </c>
      <c r="C91" s="2" t="s">
        <v>24</v>
      </c>
      <c r="D91" s="6">
        <v>0.80040791804694067</v>
      </c>
      <c r="E91" s="6">
        <v>0.71579405270954699</v>
      </c>
      <c r="F91" s="6">
        <v>0.75533022367781344</v>
      </c>
    </row>
    <row r="92" spans="2:6">
      <c r="B92" s="4" t="s">
        <v>63</v>
      </c>
      <c r="C92" s="4" t="s">
        <v>24</v>
      </c>
      <c r="D92" s="11">
        <v>0.82800161563429608</v>
      </c>
      <c r="E92" s="11">
        <v>0.84778438933852474</v>
      </c>
      <c r="F92" s="11">
        <v>0.78316574106763615</v>
      </c>
    </row>
    <row r="93" spans="2:6" ht="5.0999999999999996" customHeight="1">
      <c r="B93" s="2"/>
      <c r="C93" s="2"/>
      <c r="D93" s="7"/>
      <c r="E93" s="7"/>
      <c r="F93" s="7"/>
    </row>
    <row r="94" spans="2:6">
      <c r="B94" s="3" t="s">
        <v>97</v>
      </c>
      <c r="C94" s="3"/>
      <c r="D94" s="2"/>
      <c r="E94" s="2"/>
      <c r="F94" s="2"/>
    </row>
    <row r="95" spans="2:6">
      <c r="B95" s="2" t="s">
        <v>12</v>
      </c>
      <c r="C95" s="2" t="s">
        <v>24</v>
      </c>
      <c r="D95" s="6">
        <v>0.13071155541059185</v>
      </c>
      <c r="E95" s="6">
        <v>0.14335307721113372</v>
      </c>
      <c r="F95" s="6">
        <v>0.14571257563514797</v>
      </c>
    </row>
    <row r="96" spans="2:6">
      <c r="B96" s="2" t="s">
        <v>11</v>
      </c>
      <c r="C96" s="2" t="s">
        <v>24</v>
      </c>
      <c r="D96" s="6">
        <v>0.12691887770333701</v>
      </c>
      <c r="E96" s="6">
        <v>0.11871251418289171</v>
      </c>
      <c r="F96" s="6">
        <v>0.12422269249564659</v>
      </c>
    </row>
    <row r="97" spans="2:6">
      <c r="B97" s="2" t="s">
        <v>10</v>
      </c>
      <c r="C97" s="2" t="s">
        <v>24</v>
      </c>
      <c r="D97" s="6">
        <v>6.2883140648705593E-2</v>
      </c>
      <c r="E97" s="6">
        <v>6.9226728503171464E-2</v>
      </c>
      <c r="F97" s="6">
        <v>6.3412571242981816E-2</v>
      </c>
    </row>
    <row r="98" spans="2:6">
      <c r="B98" s="2" t="s">
        <v>8</v>
      </c>
      <c r="C98" s="2" t="s">
        <v>24</v>
      </c>
      <c r="D98" s="6">
        <v>6.8255792623833661E-2</v>
      </c>
      <c r="E98" s="6">
        <v>7.6768690640541454E-2</v>
      </c>
      <c r="F98" s="6">
        <v>8.3791763272530101E-2</v>
      </c>
    </row>
    <row r="99" spans="2:6">
      <c r="B99" s="2" t="s">
        <v>13</v>
      </c>
      <c r="C99" s="2" t="s">
        <v>24</v>
      </c>
      <c r="D99" s="6">
        <v>0.10152987843305666</v>
      </c>
      <c r="E99" s="6">
        <v>0.16572338106552742</v>
      </c>
      <c r="F99" s="6">
        <v>0.17242062956219656</v>
      </c>
    </row>
    <row r="100" spans="2:6">
      <c r="B100" s="4" t="s">
        <v>64</v>
      </c>
      <c r="C100" s="4" t="s">
        <v>24</v>
      </c>
      <c r="D100" s="11">
        <v>0.10357420518435627</v>
      </c>
      <c r="E100" s="11">
        <v>0.10846973884721579</v>
      </c>
      <c r="F100" s="11">
        <v>0.11096546268844468</v>
      </c>
    </row>
    <row r="101" spans="2:6" ht="5.0999999999999996" customHeight="1">
      <c r="B101" s="2"/>
      <c r="C101" s="2"/>
      <c r="D101" s="7"/>
      <c r="E101" s="7"/>
      <c r="F101" s="7"/>
    </row>
    <row r="102" spans="2:6">
      <c r="B102" s="3" t="s">
        <v>98</v>
      </c>
      <c r="C102" s="3"/>
      <c r="D102" s="2"/>
      <c r="E102" s="2"/>
      <c r="F102" s="2"/>
    </row>
    <row r="103" spans="2:6">
      <c r="B103" s="2" t="s">
        <v>12</v>
      </c>
      <c r="C103" s="2" t="s">
        <v>24</v>
      </c>
      <c r="D103" s="6">
        <v>0.80155853869202864</v>
      </c>
      <c r="E103" s="6">
        <v>0.92789867233690426</v>
      </c>
      <c r="F103" s="6">
        <v>0.88785016666052052</v>
      </c>
    </row>
    <row r="104" spans="2:6">
      <c r="B104" s="2" t="s">
        <v>11</v>
      </c>
      <c r="C104" s="2" t="s">
        <v>24</v>
      </c>
      <c r="D104" s="6">
        <v>1.0080760127182777</v>
      </c>
      <c r="E104" s="6">
        <v>0.95493794291513012</v>
      </c>
      <c r="F104" s="6">
        <v>0.87776565152996255</v>
      </c>
    </row>
    <row r="105" spans="2:6">
      <c r="B105" s="2" t="s">
        <v>10</v>
      </c>
      <c r="C105" s="2" t="s">
        <v>24</v>
      </c>
      <c r="D105" s="6">
        <v>0.91879973561080541</v>
      </c>
      <c r="E105" s="6">
        <v>0.93432814972980816</v>
      </c>
      <c r="F105" s="6">
        <v>0.8822809709458711</v>
      </c>
    </row>
    <row r="106" spans="2:6">
      <c r="B106" s="2" t="s">
        <v>8</v>
      </c>
      <c r="C106" s="2" t="s">
        <v>24</v>
      </c>
      <c r="D106" s="6">
        <v>1.0655806484024299</v>
      </c>
      <c r="E106" s="6">
        <v>1.0652920602801101</v>
      </c>
      <c r="F106" s="6">
        <v>0.94589724307124257</v>
      </c>
    </row>
    <row r="107" spans="2:6">
      <c r="B107" s="2" t="s">
        <v>13</v>
      </c>
      <c r="C107" s="2" t="s">
        <v>24</v>
      </c>
      <c r="D107" s="6">
        <v>0.90193779647999728</v>
      </c>
      <c r="E107" s="6">
        <v>0.88151743377507441</v>
      </c>
      <c r="F107" s="6">
        <v>0.92775085324001005</v>
      </c>
    </row>
    <row r="108" spans="2:6">
      <c r="B108" s="4" t="s">
        <v>65</v>
      </c>
      <c r="C108" s="4" t="s">
        <v>24</v>
      </c>
      <c r="D108" s="11">
        <v>0.93157582081865231</v>
      </c>
      <c r="E108" s="11">
        <v>0.95625412818574052</v>
      </c>
      <c r="F108" s="11">
        <v>0.89413120375608079</v>
      </c>
    </row>
    <row r="109" spans="2:6" ht="5.0999999999999996" customHeight="1">
      <c r="B109" s="2"/>
      <c r="C109" s="2"/>
      <c r="D109" s="7"/>
      <c r="E109" s="7"/>
      <c r="F109" s="7"/>
    </row>
    <row r="110" spans="2:6">
      <c r="B110" s="3" t="s">
        <v>99</v>
      </c>
      <c r="C110" s="3"/>
      <c r="D110" s="7"/>
      <c r="E110" s="7"/>
      <c r="F110" s="2"/>
    </row>
    <row r="111" spans="2:6">
      <c r="B111" s="2" t="s">
        <v>12</v>
      </c>
      <c r="C111" s="2" t="s">
        <v>24</v>
      </c>
      <c r="D111" s="6">
        <v>0.88786867448712703</v>
      </c>
      <c r="E111" s="6">
        <v>0.78309260180942053</v>
      </c>
      <c r="F111" s="6">
        <v>0.81046499708851827</v>
      </c>
    </row>
    <row r="112" spans="2:6">
      <c r="B112" s="2" t="s">
        <v>11</v>
      </c>
      <c r="C112" s="2" t="s">
        <v>24</v>
      </c>
      <c r="D112" s="6">
        <v>0.95838086721656912</v>
      </c>
      <c r="E112" s="6">
        <v>0.91500877557314231</v>
      </c>
      <c r="F112" s="6">
        <v>0.89087546101341097</v>
      </c>
    </row>
    <row r="113" spans="2:6">
      <c r="B113" s="2" t="s">
        <v>10</v>
      </c>
      <c r="C113" s="2" t="s">
        <v>24</v>
      </c>
      <c r="D113" s="6">
        <v>0.9833465309336713</v>
      </c>
      <c r="E113" s="6">
        <v>0.90863781739357841</v>
      </c>
      <c r="F113" s="6">
        <v>0.90880142231392624</v>
      </c>
    </row>
    <row r="114" spans="2:6">
      <c r="B114" s="2" t="s">
        <v>8</v>
      </c>
      <c r="C114" s="2" t="s">
        <v>24</v>
      </c>
      <c r="D114" s="6">
        <v>0.92620523546721467</v>
      </c>
      <c r="E114" s="6">
        <v>0.89855796240390196</v>
      </c>
      <c r="F114" s="6">
        <v>0.89583863455363655</v>
      </c>
    </row>
    <row r="115" spans="2:6">
      <c r="B115" s="2" t="s">
        <v>13</v>
      </c>
      <c r="C115" s="2" t="s">
        <v>24</v>
      </c>
      <c r="D115" s="6">
        <v>0.99355088762734511</v>
      </c>
      <c r="E115" s="6">
        <v>0.92732548930874936</v>
      </c>
      <c r="F115" s="8">
        <v>0.92487110802817374</v>
      </c>
    </row>
    <row r="116" spans="2:6">
      <c r="B116" s="4" t="s">
        <v>14</v>
      </c>
      <c r="C116" s="4" t="s">
        <v>24</v>
      </c>
      <c r="D116" s="11">
        <v>0.94010982788961384</v>
      </c>
      <c r="E116" s="11">
        <v>0.87893821824071616</v>
      </c>
      <c r="F116" s="11">
        <v>0.87514335629396001</v>
      </c>
    </row>
    <row r="117" spans="2:6" ht="5.0999999999999996" customHeight="1">
      <c r="B117" s="2"/>
      <c r="C117" s="2"/>
      <c r="D117" s="7"/>
      <c r="E117" s="7"/>
      <c r="F117" s="7"/>
    </row>
    <row r="118" spans="2:6">
      <c r="B118" s="9" t="s">
        <v>100</v>
      </c>
      <c r="C118" s="9"/>
      <c r="D118" s="2"/>
      <c r="E118" s="2"/>
      <c r="F118" s="2"/>
    </row>
    <row r="119" spans="2:6">
      <c r="B119" s="2" t="s">
        <v>17</v>
      </c>
      <c r="C119" s="2" t="s">
        <v>23</v>
      </c>
      <c r="D119" s="24">
        <v>635.0627800549704</v>
      </c>
      <c r="E119" s="24">
        <v>-9.2162902673384259</v>
      </c>
      <c r="F119" s="24">
        <v>476.9929706303609</v>
      </c>
    </row>
    <row r="120" spans="2:6">
      <c r="B120" s="2" t="s">
        <v>18</v>
      </c>
      <c r="C120" s="2" t="s">
        <v>23</v>
      </c>
      <c r="D120" s="24">
        <v>25.74453415502958</v>
      </c>
      <c r="E120" s="24">
        <v>-0.66804209266159731</v>
      </c>
      <c r="F120" s="24">
        <v>23.581721539639133</v>
      </c>
    </row>
    <row r="121" spans="2:6">
      <c r="B121" s="4" t="s">
        <v>74</v>
      </c>
      <c r="C121" s="4" t="s">
        <v>23</v>
      </c>
      <c r="D121" s="27">
        <f>SUM(D119:D120)</f>
        <v>660.80731420999996</v>
      </c>
      <c r="E121" s="27">
        <f>SUM(E119:E120)</f>
        <v>-9.8843323600000232</v>
      </c>
      <c r="F121" s="27">
        <f>SUM(F119:F120)</f>
        <v>500.57469217000005</v>
      </c>
    </row>
    <row r="122" spans="2:6">
      <c r="B122" s="10" t="s">
        <v>19</v>
      </c>
      <c r="C122" s="10" t="s">
        <v>23</v>
      </c>
      <c r="D122" s="22">
        <v>14831.92899</v>
      </c>
      <c r="E122" s="31">
        <v>14157.112271</v>
      </c>
      <c r="F122" s="31">
        <v>13998.062700099999</v>
      </c>
    </row>
    <row r="123" spans="2:6">
      <c r="B123" s="2" t="s">
        <v>20</v>
      </c>
      <c r="C123" s="2" t="s">
        <v>23</v>
      </c>
      <c r="D123" s="23">
        <v>601.14616699999999</v>
      </c>
      <c r="E123" s="30">
        <v>1026.1771960000001</v>
      </c>
      <c r="F123" s="30">
        <v>692.04042200000004</v>
      </c>
    </row>
    <row r="124" spans="2:6">
      <c r="B124" s="4" t="s">
        <v>75</v>
      </c>
      <c r="C124" s="4" t="s">
        <v>23</v>
      </c>
      <c r="D124" s="27">
        <f>SUM(D122:D123)</f>
        <v>15433.075157000001</v>
      </c>
      <c r="E124" s="27">
        <f>SUM(E122:E123)</f>
        <v>15183.289467000001</v>
      </c>
      <c r="F124" s="27">
        <f>SUM(F122:F123)</f>
        <v>14690.103122099999</v>
      </c>
    </row>
    <row r="125" spans="2:6">
      <c r="B125" s="10" t="s">
        <v>21</v>
      </c>
      <c r="C125" s="2" t="s">
        <v>24</v>
      </c>
      <c r="D125" s="7">
        <f t="shared" ref="D125:F127" si="0">D119/D122</f>
        <v>4.2817274845580983E-2</v>
      </c>
      <c r="E125" s="7">
        <f t="shared" si="0"/>
        <v>-6.5100071899672977E-4</v>
      </c>
      <c r="F125" s="7">
        <f t="shared" si="0"/>
        <v>3.4075641811988265E-2</v>
      </c>
    </row>
    <row r="126" spans="2:6">
      <c r="B126" s="2" t="s">
        <v>22</v>
      </c>
      <c r="C126" s="2" t="s">
        <v>24</v>
      </c>
      <c r="D126" s="7">
        <f t="shared" si="0"/>
        <v>4.2825747826866843E-2</v>
      </c>
      <c r="E126" s="7">
        <f t="shared" si="0"/>
        <v>-6.510007192379641E-4</v>
      </c>
      <c r="F126" s="7">
        <f t="shared" si="0"/>
        <v>3.4075641812204911E-2</v>
      </c>
    </row>
    <row r="127" spans="2:6">
      <c r="B127" s="4" t="s">
        <v>74</v>
      </c>
      <c r="C127" s="4" t="s">
        <v>24</v>
      </c>
      <c r="D127" s="11">
        <f t="shared" si="0"/>
        <v>4.2817604883513875E-2</v>
      </c>
      <c r="E127" s="11">
        <f t="shared" si="0"/>
        <v>-6.5100071901303379E-4</v>
      </c>
      <c r="F127" s="11">
        <f t="shared" si="0"/>
        <v>3.4075641811998472E-2</v>
      </c>
    </row>
    <row r="128" spans="2:6">
      <c r="B128" s="2" t="s">
        <v>36</v>
      </c>
      <c r="C128" s="2" t="s">
        <v>23</v>
      </c>
      <c r="D128" s="24">
        <v>426.73593636295209</v>
      </c>
      <c r="E128" s="24">
        <v>-12.309995488229749</v>
      </c>
      <c r="F128" s="24">
        <v>329.78112755590928</v>
      </c>
    </row>
    <row r="129" spans="1:6">
      <c r="B129" s="2" t="s">
        <v>35</v>
      </c>
      <c r="C129" s="2" t="s">
        <v>23</v>
      </c>
      <c r="D129" s="24">
        <v>234.07137783704786</v>
      </c>
      <c r="E129" s="24">
        <v>2.4256631282297736</v>
      </c>
      <c r="F129" s="24">
        <v>170.7935646140908</v>
      </c>
    </row>
    <row r="130" spans="1:6">
      <c r="B130" s="4" t="s">
        <v>74</v>
      </c>
      <c r="C130" s="4" t="s">
        <v>23</v>
      </c>
      <c r="D130" s="27">
        <f>SUM(D128:D129)</f>
        <v>660.80731419999995</v>
      </c>
      <c r="E130" s="27">
        <f>SUM(E128:E129)</f>
        <v>-9.8843323599999753</v>
      </c>
      <c r="F130" s="27">
        <f>SUM(F128:F129)</f>
        <v>500.57469217000005</v>
      </c>
    </row>
    <row r="131" spans="1:6">
      <c r="B131" s="14" t="s">
        <v>31</v>
      </c>
      <c r="C131" s="2" t="s">
        <v>23</v>
      </c>
      <c r="D131" s="21">
        <v>2469.0568330000001</v>
      </c>
      <c r="E131" s="21">
        <v>2308.0524519999999</v>
      </c>
      <c r="F131" s="29">
        <v>2377.4533059999999</v>
      </c>
    </row>
    <row r="132" spans="1:6">
      <c r="B132" s="2" t="s">
        <v>32</v>
      </c>
      <c r="C132" s="2" t="s">
        <v>23</v>
      </c>
      <c r="D132" s="21">
        <v>12964.0183232</v>
      </c>
      <c r="E132" s="21">
        <v>12875.237015000001</v>
      </c>
      <c r="F132" s="29">
        <v>12312.649818</v>
      </c>
    </row>
    <row r="133" spans="1:6">
      <c r="A133" s="28"/>
      <c r="B133" s="4" t="s">
        <v>75</v>
      </c>
      <c r="C133" s="4" t="s">
        <v>23</v>
      </c>
      <c r="D133" s="27">
        <f>SUM(D131:D132)</f>
        <v>15433.0751562</v>
      </c>
      <c r="E133" s="27">
        <f>SUM(E131:E132)</f>
        <v>15183.289467000001</v>
      </c>
      <c r="F133" s="27">
        <f>SUM(F131:F132)</f>
        <v>14690.103123999999</v>
      </c>
    </row>
    <row r="134" spans="1:6">
      <c r="B134" s="10" t="s">
        <v>33</v>
      </c>
      <c r="C134" s="2" t="s">
        <v>24</v>
      </c>
      <c r="D134" s="7">
        <f t="shared" ref="D134:F136" si="1">D128/D131</f>
        <v>0.17283358190036124</v>
      </c>
      <c r="E134" s="7">
        <f t="shared" si="1"/>
        <v>-5.3334990188644762E-3</v>
      </c>
      <c r="F134" s="7">
        <f t="shared" si="1"/>
        <v>0.13871192621265693</v>
      </c>
    </row>
    <row r="135" spans="1:6">
      <c r="B135" s="2" t="s">
        <v>34</v>
      </c>
      <c r="C135" s="2" t="s">
        <v>24</v>
      </c>
      <c r="D135" s="8">
        <f t="shared" si="1"/>
        <v>1.8055464903051016E-2</v>
      </c>
      <c r="E135" s="8">
        <f t="shared" si="1"/>
        <v>1.8839755147061061E-4</v>
      </c>
      <c r="F135" s="8">
        <f t="shared" si="1"/>
        <v>1.3871389760830018E-2</v>
      </c>
    </row>
    <row r="136" spans="1:6">
      <c r="B136" s="4" t="s">
        <v>74</v>
      </c>
      <c r="C136" s="4" t="s">
        <v>24</v>
      </c>
      <c r="D136" s="11">
        <f t="shared" si="1"/>
        <v>4.2817604885085445E-2</v>
      </c>
      <c r="E136" s="11">
        <f t="shared" si="1"/>
        <v>-6.5100071901303064E-4</v>
      </c>
      <c r="F136" s="11">
        <f t="shared" si="1"/>
        <v>3.4075641807591171E-2</v>
      </c>
    </row>
    <row r="137" spans="1:6" ht="5.0999999999999996" customHeight="1">
      <c r="B137" s="2"/>
      <c r="C137" s="2"/>
      <c r="D137" s="7"/>
      <c r="E137" s="7"/>
      <c r="F137" s="7"/>
    </row>
    <row r="138" spans="1:6">
      <c r="B138" s="9" t="s">
        <v>101</v>
      </c>
      <c r="C138" s="9"/>
      <c r="D138" s="2"/>
      <c r="E138" s="2"/>
      <c r="F138" s="2"/>
    </row>
    <row r="139" spans="1:6">
      <c r="B139" s="2" t="s">
        <v>76</v>
      </c>
      <c r="C139" s="2" t="s">
        <v>23</v>
      </c>
      <c r="D139" s="24">
        <v>626.17991892000009</v>
      </c>
      <c r="E139" s="24">
        <v>208.08841329417058</v>
      </c>
      <c r="F139" s="24">
        <v>1378.9714113507007</v>
      </c>
    </row>
    <row r="140" spans="1:6" ht="14.4" customHeight="1">
      <c r="B140" s="2" t="s">
        <v>37</v>
      </c>
      <c r="C140" s="2" t="s">
        <v>23</v>
      </c>
      <c r="D140" s="16">
        <v>3470.5506568756623</v>
      </c>
      <c r="E140" s="16">
        <v>3298.8034085871323</v>
      </c>
      <c r="F140" s="16">
        <v>3213.453790784004</v>
      </c>
    </row>
    <row r="141" spans="1:6">
      <c r="B141" s="4" t="s">
        <v>1</v>
      </c>
      <c r="C141" s="4" t="s">
        <v>24</v>
      </c>
      <c r="D141" s="11">
        <f>(D139/D140)*4</f>
        <v>0.72170670401188031</v>
      </c>
      <c r="E141" s="11">
        <f>E139/E140*4</f>
        <v>0.25231987180866194</v>
      </c>
      <c r="F141" s="11">
        <f>F139/F140</f>
        <v>0.42912439422826287</v>
      </c>
    </row>
    <row r="142" spans="1:6" ht="5.0999999999999996" customHeight="1">
      <c r="B142" s="3"/>
      <c r="C142" s="3"/>
      <c r="D142" s="2"/>
      <c r="E142" s="2"/>
      <c r="F142" s="2"/>
    </row>
    <row r="143" spans="1:6">
      <c r="B143" s="2" t="s">
        <v>0</v>
      </c>
      <c r="C143" s="2" t="s">
        <v>23</v>
      </c>
      <c r="D143" s="26">
        <v>3984.0434436699993</v>
      </c>
      <c r="E143" s="26">
        <v>3298.8034085871323</v>
      </c>
      <c r="F143" s="26">
        <v>3761.5199330176883</v>
      </c>
    </row>
    <row r="144" spans="1:6">
      <c r="B144" s="2" t="s">
        <v>102</v>
      </c>
      <c r="C144" s="2" t="s">
        <v>26</v>
      </c>
      <c r="D144" s="25">
        <f>D143*1000000/D146</f>
        <v>48.363277717788989</v>
      </c>
      <c r="E144" s="25">
        <f>E143*1000000/E146</f>
        <v>40.047645438548791</v>
      </c>
      <c r="F144" s="25">
        <f>F143*1000000/F146</f>
        <v>45.662010400658176</v>
      </c>
    </row>
    <row r="145" spans="2:6">
      <c r="B145" s="2" t="s">
        <v>91</v>
      </c>
      <c r="C145" s="2" t="s">
        <v>26</v>
      </c>
      <c r="D145" s="24">
        <v>7.6013511770678903</v>
      </c>
      <c r="E145" s="24">
        <v>2.5262041908233441</v>
      </c>
      <c r="F145" s="24">
        <v>16.73967120966201</v>
      </c>
    </row>
    <row r="146" spans="2:6">
      <c r="B146" s="2" t="s">
        <v>16</v>
      </c>
      <c r="C146" s="2" t="s">
        <v>25</v>
      </c>
      <c r="D146" s="42">
        <v>82377449</v>
      </c>
      <c r="E146" s="42">
        <v>82371969</v>
      </c>
      <c r="F146" s="42">
        <v>82377449</v>
      </c>
    </row>
    <row r="147" spans="2:6">
      <c r="B147" s="2"/>
      <c r="C147" s="2"/>
      <c r="D147" s="20"/>
      <c r="E147" s="2"/>
      <c r="F147" s="49"/>
    </row>
    <row r="148" spans="2:6" ht="14.4" customHeight="1">
      <c r="B148" s="44" t="s">
        <v>103</v>
      </c>
      <c r="C148" s="12"/>
      <c r="D148" s="12"/>
      <c r="E148" s="12"/>
      <c r="F148" s="12"/>
    </row>
    <row r="149" spans="2:6" ht="14.4" customHeight="1">
      <c r="B149" s="44"/>
      <c r="C149" s="12"/>
      <c r="D149" s="12"/>
      <c r="E149" s="12"/>
      <c r="F149" s="12"/>
    </row>
    <row r="150" spans="2:6" ht="52.5" customHeight="1">
      <c r="B150" s="50" t="s">
        <v>104</v>
      </c>
      <c r="C150" s="50"/>
      <c r="D150" s="50"/>
      <c r="E150" s="50"/>
      <c r="F150" s="50"/>
    </row>
  </sheetData>
  <mergeCells count="1">
    <mergeCell ref="B150:F150"/>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Ditlev de Vibe Vanay</cp:lastModifiedBy>
  <dcterms:created xsi:type="dcterms:W3CDTF">2020-02-03T12:41:05Z</dcterms:created>
  <dcterms:modified xsi:type="dcterms:W3CDTF">2023-04-27T16:47:06Z</dcterms:modified>
</cp:coreProperties>
</file>